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6" windowHeight="8196" activeTab="0"/>
  </bookViews>
  <sheets>
    <sheet name="НА 01.01.2020" sheetId="1" r:id="rId1"/>
    <sheet name="Лист2" sheetId="2" r:id="rId2"/>
  </sheets>
  <definedNames>
    <definedName name="__shared_1_0_0">("#ССЫЛ!+#ССЫЛ!)-#ССЫЛ!")</definedName>
    <definedName name="__shared_1_0_1">SUM("#ССЫЛ!)")</definedName>
    <definedName name="__shared_1_0_2">"#ССЫЛ!+#ССЫЛ!"</definedName>
    <definedName name="__shared_2_0_0">("#ССЫЛ!+#ССЫЛ!)-#ССЫЛ!")</definedName>
    <definedName name="__shared_2_0_1">SUM("#ССЫЛ!)")</definedName>
    <definedName name="__shared_2_0_2">"#ССЫЛ!+#ССЫЛ!"</definedName>
    <definedName name="__shared_3_0_0">("#ССЫЛ!+#ССЫЛ!)-#ССЫЛ!")</definedName>
    <definedName name="__shared_3_0_1">SUM("#ССЫЛ!)")</definedName>
    <definedName name="__shared_3_0_2">"#ССЫЛ!+#ССЫЛ!"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<sst xmlns="http://schemas.openxmlformats.org/spreadsheetml/2006/main" count="23" uniqueCount="23">
  <si>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Поступление и расходование дорожного фонда</t>
  </si>
  <si>
    <t>Кадыйского  муниципального района (акцизы)</t>
  </si>
  <si>
    <t>Поступление в дорожный фонд из областного бюджета</t>
  </si>
  <si>
    <t>Поступление в дорожный фонд из  бюджета муниципального района</t>
  </si>
  <si>
    <t>Остаток средств дорожного фонда</t>
  </si>
  <si>
    <t>Городское поселение пос. Кадый</t>
  </si>
  <si>
    <t>Вешкинское с\пос</t>
  </si>
  <si>
    <t>Екатеринкинское с\пос</t>
  </si>
  <si>
    <t>Завражное с\пос</t>
  </si>
  <si>
    <t>Паньковское с\пос</t>
  </si>
  <si>
    <t>Селищенское с\пос</t>
  </si>
  <si>
    <t>Столпинское с\пос</t>
  </si>
  <si>
    <t>Чернышевское с\пос</t>
  </si>
  <si>
    <t>ИТОГО по поселениям</t>
  </si>
  <si>
    <t>Муниципальный район</t>
  </si>
  <si>
    <t>Консолидированный бюджет</t>
  </si>
  <si>
    <t xml:space="preserve">Поступление в дорожный фонд из федерального бюджета </t>
  </si>
  <si>
    <t>Остаток средств дорожного фонда на 01.01.2020г.</t>
  </si>
  <si>
    <t>Плановые назначения по акцизам на 2020 год</t>
  </si>
  <si>
    <t>Поступление акцизов на 01.01.2020г.</t>
  </si>
  <si>
    <t>Поступление собственных доходов в д/фонд на 01.01.2020г.</t>
  </si>
  <si>
    <t>Расходование на 01.01.2020г.</t>
  </si>
  <si>
    <t>Остаток на 01.01.20г. денежных средств на счете, в т.ч. дорожный фонд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</si>
</sst>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33" applyFont="1" applyBorder="1">
      <alignment/>
      <protection/>
    </xf>
    <xf numFmtId="0" fontId="3" fillId="0" borderId="10" xfId="33" applyFont="1" applyBorder="1" applyAlignment="1">
      <alignment wrapText="1"/>
      <protection/>
    </xf>
    <xf numFmtId="0" fontId="4" fillId="0" borderId="10" xfId="33" applyFont="1" applyBorder="1" applyAlignment="1">
      <alignment wrapText="1"/>
      <protection/>
    </xf>
    <xf numFmtId="0" fontId="4" fillId="0" borderId="10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>
      <alignment/>
      <protection/>
    </xf>
    <xf numFmtId="164" fontId="5" fillId="0" borderId="10" xfId="33" applyNumberFormat="1" applyFont="1" applyBorder="1" applyAlignment="1">
      <alignment vertical="top"/>
      <protection/>
    </xf>
    <xf numFmtId="164" fontId="6" fillId="0" borderId="10" xfId="33" applyNumberFormat="1" applyFont="1" applyBorder="1">
      <alignment/>
      <protection/>
    </xf>
    <xf numFmtId="164" fontId="6" fillId="0" borderId="10" xfId="59" applyFont="1" applyBorder="1" applyAlignment="1" applyProtection="1">
      <alignment/>
      <protection/>
    </xf>
    <xf numFmtId="164" fontId="6" fillId="33" borderId="10" xfId="33" applyNumberFormat="1" applyFont="1" applyFill="1" applyBorder="1">
      <alignment/>
      <protection/>
    </xf>
    <xf numFmtId="164" fontId="6" fillId="33" borderId="10" xfId="59" applyFont="1" applyFill="1" applyBorder="1" applyAlignment="1" applyProtection="1">
      <alignment/>
      <protection/>
    </xf>
    <xf numFmtId="0" fontId="6" fillId="0" borderId="10" xfId="33" applyFont="1" applyBorder="1">
      <alignment/>
      <protection/>
    </xf>
    <xf numFmtId="0" fontId="6" fillId="0" borderId="1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0.140625" style="0" customWidth="1"/>
    <col min="2" max="3" width="11.421875" style="0" customWidth="1"/>
    <col min="4" max="4" width="11.00390625" style="0" customWidth="1"/>
    <col min="5" max="5" width="11.7109375" style="0" customWidth="1"/>
    <col min="6" max="6" width="9.140625" style="0" customWidth="1"/>
    <col min="7" max="7" width="12.7109375" style="0" customWidth="1"/>
    <col min="8" max="8" width="11.28125" style="0" customWidth="1"/>
    <col min="9" max="9" width="11.421875" style="0" customWidth="1"/>
    <col min="10" max="10" width="11.140625" style="0" customWidth="1"/>
    <col min="11" max="11" width="11.28125" style="0" customWidth="1"/>
  </cols>
  <sheetData>
    <row r="1" spans="1:11" ht="17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4">
      <c r="A3" s="1"/>
      <c r="B3" s="5" t="s">
        <v>17</v>
      </c>
      <c r="C3" s="5" t="s">
        <v>18</v>
      </c>
      <c r="D3" s="5" t="s">
        <v>19</v>
      </c>
      <c r="E3" s="5" t="s">
        <v>2</v>
      </c>
      <c r="F3" s="5" t="s">
        <v>3</v>
      </c>
      <c r="G3" s="5" t="s">
        <v>16</v>
      </c>
      <c r="H3" s="5" t="s">
        <v>20</v>
      </c>
      <c r="I3" s="5" t="s">
        <v>21</v>
      </c>
      <c r="J3" s="5" t="s">
        <v>4</v>
      </c>
      <c r="K3" s="5" t="s">
        <v>22</v>
      </c>
    </row>
    <row r="4" spans="1:11" ht="36">
      <c r="A4" s="2" t="s">
        <v>5</v>
      </c>
      <c r="B4" s="8"/>
      <c r="C4" s="9">
        <v>1271200</v>
      </c>
      <c r="D4" s="9">
        <v>1272222.92</v>
      </c>
      <c r="E4" s="9">
        <v>7236948.72</v>
      </c>
      <c r="F4" s="9"/>
      <c r="G4" s="9">
        <v>632483.03</v>
      </c>
      <c r="H4" s="9">
        <v>4867436.67</v>
      </c>
      <c r="I4" s="9">
        <v>14009091.34</v>
      </c>
      <c r="J4" s="10">
        <f>(B4+D4)-I4+H4+E4+G4</f>
        <v>0</v>
      </c>
      <c r="K4" s="9"/>
    </row>
    <row r="5" spans="1:11" ht="24">
      <c r="A5" s="2" t="s">
        <v>6</v>
      </c>
      <c r="B5" s="8">
        <v>538219.13</v>
      </c>
      <c r="C5" s="9">
        <v>297206</v>
      </c>
      <c r="D5" s="9">
        <v>297208.38</v>
      </c>
      <c r="E5" s="9">
        <v>2000000</v>
      </c>
      <c r="F5" s="9"/>
      <c r="G5" s="9"/>
      <c r="H5" s="9"/>
      <c r="I5" s="9">
        <v>2472580.58</v>
      </c>
      <c r="J5" s="10">
        <f>(B5+D5)-I5+H5+E5+G5</f>
        <v>362846.92999999993</v>
      </c>
      <c r="K5" s="9"/>
    </row>
    <row r="6" spans="1:11" ht="24">
      <c r="A6" s="2" t="s">
        <v>7</v>
      </c>
      <c r="B6" s="8">
        <v>409017.29</v>
      </c>
      <c r="C6" s="9">
        <v>393423</v>
      </c>
      <c r="D6" s="9">
        <v>393426.92</v>
      </c>
      <c r="E6" s="9"/>
      <c r="F6" s="9"/>
      <c r="G6" s="9"/>
      <c r="H6" s="9"/>
      <c r="I6" s="9">
        <v>404752.98</v>
      </c>
      <c r="J6" s="10">
        <f>(B6+D6)-I6</f>
        <v>397691.23</v>
      </c>
      <c r="K6" s="9"/>
    </row>
    <row r="7" spans="1:11" ht="24">
      <c r="A7" s="2" t="s">
        <v>8</v>
      </c>
      <c r="B7" s="8">
        <v>33045.22</v>
      </c>
      <c r="C7" s="9">
        <v>438325</v>
      </c>
      <c r="D7" s="9">
        <v>438328.91</v>
      </c>
      <c r="E7" s="9"/>
      <c r="F7" s="9"/>
      <c r="G7" s="9"/>
      <c r="H7" s="9"/>
      <c r="I7" s="9">
        <v>450877.14</v>
      </c>
      <c r="J7" s="10">
        <v>20496.99</v>
      </c>
      <c r="K7" s="9"/>
    </row>
    <row r="8" spans="1:11" ht="24">
      <c r="A8" s="2" t="s">
        <v>9</v>
      </c>
      <c r="B8" s="8">
        <v>896324.78</v>
      </c>
      <c r="C8" s="9">
        <v>504609</v>
      </c>
      <c r="D8" s="9">
        <v>504612.8</v>
      </c>
      <c r="E8" s="9"/>
      <c r="F8" s="9"/>
      <c r="G8" s="9"/>
      <c r="H8" s="9"/>
      <c r="I8" s="9">
        <v>358351.3</v>
      </c>
      <c r="J8" s="8">
        <f>(B8+D8)-I8</f>
        <v>1042586.28</v>
      </c>
      <c r="K8" s="9"/>
    </row>
    <row r="9" spans="1:11" ht="24">
      <c r="A9" s="2" t="s">
        <v>10</v>
      </c>
      <c r="B9" s="8">
        <v>524157.54</v>
      </c>
      <c r="C9" s="9">
        <v>297206</v>
      </c>
      <c r="D9" s="9">
        <v>297208.38</v>
      </c>
      <c r="E9" s="9"/>
      <c r="F9" s="9"/>
      <c r="G9" s="9"/>
      <c r="H9" s="9"/>
      <c r="I9" s="9">
        <v>188486.65</v>
      </c>
      <c r="J9" s="8">
        <f>(B9+D9)-I9</f>
        <v>632879.2699999999</v>
      </c>
      <c r="K9" s="9"/>
    </row>
    <row r="10" spans="1:11" ht="24">
      <c r="A10" s="2" t="s">
        <v>11</v>
      </c>
      <c r="B10" s="8">
        <v>678875.4</v>
      </c>
      <c r="C10" s="9">
        <v>469000</v>
      </c>
      <c r="D10" s="9">
        <v>551652.95</v>
      </c>
      <c r="E10" s="9"/>
      <c r="F10" s="9"/>
      <c r="G10" s="9"/>
      <c r="H10" s="9"/>
      <c r="I10" s="9">
        <v>631708.7</v>
      </c>
      <c r="J10" s="8">
        <f>(B10+D10+H10+E10+F10)-I10</f>
        <v>598819.6500000001</v>
      </c>
      <c r="K10" s="9"/>
    </row>
    <row r="11" spans="1:11" ht="24">
      <c r="A11" s="2" t="s">
        <v>12</v>
      </c>
      <c r="B11" s="8">
        <v>350584.28</v>
      </c>
      <c r="C11" s="9">
        <v>823197</v>
      </c>
      <c r="D11" s="9">
        <v>823203.02</v>
      </c>
      <c r="E11" s="9"/>
      <c r="F11" s="9"/>
      <c r="G11" s="9"/>
      <c r="H11" s="9"/>
      <c r="I11" s="9">
        <v>762929.09</v>
      </c>
      <c r="J11" s="8">
        <f>(B11+D11)-I11</f>
        <v>410858.2100000001</v>
      </c>
      <c r="K11" s="9"/>
    </row>
    <row r="12" spans="1:11" ht="23.25">
      <c r="A12" s="3" t="s">
        <v>13</v>
      </c>
      <c r="B12" s="6">
        <f>B5+B6+B7+B8+B9+B10+B11</f>
        <v>3430223.6399999997</v>
      </c>
      <c r="C12" s="6">
        <f aca="true" t="shared" si="0" ref="C12:I12">SUM(C4:C11)</f>
        <v>4494166</v>
      </c>
      <c r="D12" s="6">
        <f t="shared" si="0"/>
        <v>4577864.279999999</v>
      </c>
      <c r="E12" s="6">
        <f t="shared" si="0"/>
        <v>9236948.719999999</v>
      </c>
      <c r="F12" s="6">
        <f t="shared" si="0"/>
        <v>0</v>
      </c>
      <c r="G12" s="6">
        <f>SUM(G4:G11)</f>
        <v>632483.03</v>
      </c>
      <c r="H12" s="6">
        <f t="shared" si="0"/>
        <v>4867436.67</v>
      </c>
      <c r="I12" s="6">
        <f t="shared" si="0"/>
        <v>19278777.779999997</v>
      </c>
      <c r="J12" s="6">
        <f>SUM(J4:J11)</f>
        <v>3466178.5599999996</v>
      </c>
      <c r="K12" s="6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">
      <c r="A14" s="2" t="s">
        <v>14</v>
      </c>
      <c r="B14" s="10">
        <v>1688250.75</v>
      </c>
      <c r="C14" s="9">
        <v>2016292</v>
      </c>
      <c r="D14" s="11">
        <v>2016312.98</v>
      </c>
      <c r="E14" s="11">
        <v>22104926.61</v>
      </c>
      <c r="F14" s="9"/>
      <c r="G14" s="11">
        <v>34014177.44</v>
      </c>
      <c r="H14" s="11">
        <v>199364.38</v>
      </c>
      <c r="I14" s="9">
        <v>60023032.16</v>
      </c>
      <c r="J14" s="10">
        <f>(B14+D14+E14+G14+H14)-I14</f>
        <v>0</v>
      </c>
      <c r="K14" s="9"/>
    </row>
    <row r="15" spans="1:11" ht="12.75">
      <c r="A15" s="2"/>
      <c r="B15" s="12"/>
      <c r="C15" s="12"/>
      <c r="D15" s="12"/>
      <c r="E15" s="12"/>
      <c r="F15" s="12"/>
      <c r="G15" s="12"/>
      <c r="H15" s="12"/>
      <c r="I15" s="13">
        <v>0</v>
      </c>
      <c r="J15" s="12"/>
      <c r="K15" s="12"/>
    </row>
    <row r="16" spans="1:11" ht="33.75">
      <c r="A16" s="4" t="s">
        <v>15</v>
      </c>
      <c r="B16" s="7">
        <f aca="true" t="shared" si="1" ref="B16:J16">B12+B14</f>
        <v>5118474.39</v>
      </c>
      <c r="C16" s="7">
        <f t="shared" si="1"/>
        <v>6510458</v>
      </c>
      <c r="D16" s="7">
        <f t="shared" si="1"/>
        <v>6594177.26</v>
      </c>
      <c r="E16" s="7">
        <f t="shared" si="1"/>
        <v>31341875.33</v>
      </c>
      <c r="F16" s="7">
        <f t="shared" si="1"/>
        <v>0</v>
      </c>
      <c r="G16" s="7">
        <f>G12+G14</f>
        <v>34646660.47</v>
      </c>
      <c r="H16" s="7">
        <f t="shared" si="1"/>
        <v>5066801.05</v>
      </c>
      <c r="I16" s="7">
        <f t="shared" si="1"/>
        <v>79301809.94</v>
      </c>
      <c r="J16" s="7">
        <f t="shared" si="1"/>
        <v>3466178.5599999996</v>
      </c>
      <c r="K16" s="7"/>
    </row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FINOTDEL</cp:lastModifiedBy>
  <cp:lastPrinted>2020-01-27T05:41:31Z</cp:lastPrinted>
  <dcterms:modified xsi:type="dcterms:W3CDTF">2020-03-03T05:04:45Z</dcterms:modified>
  <cp:category/>
  <cp:version/>
  <cp:contentType/>
  <cp:contentStatus/>
</cp:coreProperties>
</file>